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5435" windowHeight="9825" activeTab="0"/>
  </bookViews>
  <sheets>
    <sheet name="Calcolo punteggio ponderato" sheetId="1" r:id="rId1"/>
  </sheets>
  <definedNames>
    <definedName name="_xlnm._FilterDatabase" localSheetId="0" hidden="1">'Calcolo punteggio ponderato'!$A$1:$Z$27</definedName>
  </definedNames>
  <calcPr fullCalcOnLoad="1"/>
</workbook>
</file>

<file path=xl/comments1.xml><?xml version="1.0" encoding="utf-8"?>
<comments xmlns="http://schemas.openxmlformats.org/spreadsheetml/2006/main">
  <authors>
    <author>Michelangelo Vianello</author>
  </authors>
  <commentList>
    <comment ref="G1" authorId="0">
      <text>
        <r>
          <rPr>
            <b/>
            <sz val="9"/>
            <rFont val="Tahoma"/>
            <family val="2"/>
          </rPr>
          <t>Michelangelo Vianello:</t>
        </r>
        <r>
          <rPr>
            <sz val="9"/>
            <rFont val="Tahoma"/>
            <family val="2"/>
          </rPr>
          <t xml:space="preserve">
Somma delle risposte corrette al test; </t>
        </r>
      </text>
    </comment>
    <comment ref="H1" authorId="0">
      <text>
        <r>
          <rPr>
            <b/>
            <sz val="9"/>
            <rFont val="Tahoma"/>
            <family val="2"/>
          </rPr>
          <t>Michelangelo Vianello:</t>
        </r>
        <r>
          <rPr>
            <sz val="9"/>
            <rFont val="Tahoma"/>
            <family val="2"/>
          </rPr>
          <t xml:space="preserve">
uso norme locali</t>
        </r>
      </text>
    </comment>
    <comment ref="F1" authorId="0">
      <text>
        <r>
          <rPr>
            <b/>
            <sz val="9"/>
            <rFont val="Tahoma"/>
            <family val="2"/>
          </rPr>
          <t>Michelangelo Vianello:</t>
        </r>
        <r>
          <rPr>
            <sz val="9"/>
            <rFont val="Tahoma"/>
            <family val="2"/>
          </rPr>
          <t xml:space="preserve">
Uso norme globali pubblicate nel manuale (ma potrebbero non essere rappresentative perché sono studenti universitari)</t>
        </r>
      </text>
    </comment>
    <comment ref="K1" authorId="0">
      <text>
        <r>
          <rPr>
            <b/>
            <sz val="9"/>
            <rFont val="Tahoma"/>
            <family val="2"/>
          </rPr>
          <t>Michelangelo Vianello:</t>
        </r>
        <r>
          <rPr>
            <sz val="9"/>
            <rFont val="Tahoma"/>
            <family val="2"/>
          </rPr>
          <t xml:space="preserve">
per tutti i facets del bfq ( + lie) abbiamo usato le norme italiane presenti nel manuale
</t>
        </r>
      </text>
    </comment>
  </commentList>
</comments>
</file>

<file path=xl/sharedStrings.xml><?xml version="1.0" encoding="utf-8"?>
<sst xmlns="http://schemas.openxmlformats.org/spreadsheetml/2006/main" count="106" uniqueCount="79">
  <si>
    <t>Nela</t>
  </si>
  <si>
    <t>Cognome</t>
  </si>
  <si>
    <t>Nome</t>
  </si>
  <si>
    <t>APM</t>
  </si>
  <si>
    <t>Diana</t>
  </si>
  <si>
    <t>Rosanna</t>
  </si>
  <si>
    <t>Martina</t>
  </si>
  <si>
    <t>Lucia</t>
  </si>
  <si>
    <t>Annalisa</t>
  </si>
  <si>
    <t>Giulia</t>
  </si>
  <si>
    <t>Antonella</t>
  </si>
  <si>
    <t>Elena</t>
  </si>
  <si>
    <t>Raffaella</t>
  </si>
  <si>
    <t>Nadia</t>
  </si>
  <si>
    <t>Debora</t>
  </si>
  <si>
    <t>Silvia</t>
  </si>
  <si>
    <t>Lorena</t>
  </si>
  <si>
    <t>Laura</t>
  </si>
  <si>
    <t>Marta</t>
  </si>
  <si>
    <t>Valentina</t>
  </si>
  <si>
    <t>Sara</t>
  </si>
  <si>
    <t>Maria Maddalena</t>
  </si>
  <si>
    <t>Elisa</t>
  </si>
  <si>
    <t>Alessia</t>
  </si>
  <si>
    <t>Mariella</t>
  </si>
  <si>
    <t>Katia</t>
  </si>
  <si>
    <t>Chiara</t>
  </si>
  <si>
    <t>dinamismo</t>
  </si>
  <si>
    <t>dominanza</t>
  </si>
  <si>
    <t>cordialità</t>
  </si>
  <si>
    <t>cooperatività</t>
  </si>
  <si>
    <t>scrupolosità</t>
  </si>
  <si>
    <t>perseveranza</t>
  </si>
  <si>
    <t>controllo impulsi</t>
  </si>
  <si>
    <t>controllo emozioni</t>
  </si>
  <si>
    <t>apertura cultura</t>
  </si>
  <si>
    <t>apertura esperienza</t>
  </si>
  <si>
    <t>ENERGIA</t>
  </si>
  <si>
    <t>AMICALITA'</t>
  </si>
  <si>
    <t>CONSCIENZIOSITA'</t>
  </si>
  <si>
    <t>STABILITA' EMOTIVA</t>
  </si>
  <si>
    <t>APERTURA MENTALE</t>
  </si>
  <si>
    <t>LIE</t>
  </si>
  <si>
    <t xml:space="preserve">Conoscenza </t>
  </si>
  <si>
    <t>Candidato 1</t>
  </si>
  <si>
    <t>Candidato 2</t>
  </si>
  <si>
    <t>Candidato 3</t>
  </si>
  <si>
    <t>Candidato 4</t>
  </si>
  <si>
    <t>Candidato 5</t>
  </si>
  <si>
    <t>Candidato 6</t>
  </si>
  <si>
    <t>Candidato 7</t>
  </si>
  <si>
    <t>Candidato 8</t>
  </si>
  <si>
    <t>Candidato 9</t>
  </si>
  <si>
    <t>Candidato 10</t>
  </si>
  <si>
    <t>ID</t>
  </si>
  <si>
    <t>Candidato 11</t>
  </si>
  <si>
    <t>XXX</t>
  </si>
  <si>
    <t xml:space="preserve">Media: </t>
  </si>
  <si>
    <t>DS:</t>
  </si>
  <si>
    <t>ZConoscenza</t>
  </si>
  <si>
    <t>TcompositoPonderato</t>
  </si>
  <si>
    <t>ZAPM</t>
  </si>
  <si>
    <t>Candidato 12</t>
  </si>
  <si>
    <t>Candidato 13</t>
  </si>
  <si>
    <t>Candidato 14</t>
  </si>
  <si>
    <t>Candidato 15</t>
  </si>
  <si>
    <t>Candidato 16</t>
  </si>
  <si>
    <t>Candidato 17</t>
  </si>
  <si>
    <t>Candidato 18</t>
  </si>
  <si>
    <t>Candidato 19</t>
  </si>
  <si>
    <t>Candidato 20</t>
  </si>
  <si>
    <t>Candidato 21</t>
  </si>
  <si>
    <t>Candidato 22</t>
  </si>
  <si>
    <t>Candidato 23</t>
  </si>
  <si>
    <t>Candidato 24</t>
  </si>
  <si>
    <t>Candidato 25</t>
  </si>
  <si>
    <t>Candidato 26</t>
  </si>
  <si>
    <t>TConoscenza</t>
  </si>
  <si>
    <t>TAPM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</si>
</sst>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0.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&quot;€&quot;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1" fillId="0" borderId="0" xfId="0" applyFont="1" applyAlignment="1">
      <alignment wrapText="1"/>
    </xf>
    <xf numFmtId="196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6" fontId="1" fillId="0" borderId="0" xfId="0" applyNumberFormat="1" applyFont="1" applyFill="1" applyAlignment="1">
      <alignment/>
    </xf>
    <xf numFmtId="196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wrapText="1"/>
    </xf>
    <xf numFmtId="4" fontId="25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Z29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2.75"/>
  <cols>
    <col min="1" max="1" width="15.28125" style="0" bestFit="1" customWidth="1"/>
    <col min="2" max="2" width="11.7109375" style="0" customWidth="1"/>
    <col min="3" max="3" width="15.28125" style="0" customWidth="1"/>
    <col min="5" max="5" width="13.140625" style="1" customWidth="1"/>
    <col min="6" max="6" width="9.140625" style="1" customWidth="1"/>
    <col min="7" max="7" width="14.7109375" style="0" customWidth="1"/>
    <col min="8" max="8" width="17.00390625" style="0" customWidth="1"/>
    <col min="9" max="9" width="16.7109375" style="0" customWidth="1"/>
    <col min="10" max="10" width="21.7109375" style="0" customWidth="1"/>
    <col min="11" max="11" width="11.421875" style="0" customWidth="1"/>
    <col min="12" max="12" width="11.8515625" style="0" customWidth="1"/>
    <col min="14" max="14" width="11.28125" style="0" customWidth="1"/>
    <col min="15" max="15" width="11.140625" style="0" customWidth="1"/>
  </cols>
  <sheetData>
    <row r="1" spans="1:26" s="4" customFormat="1" ht="25.5" customHeight="1">
      <c r="A1" s="2" t="s">
        <v>2</v>
      </c>
      <c r="B1" s="2" t="s">
        <v>1</v>
      </c>
      <c r="C1" s="2" t="s">
        <v>54</v>
      </c>
      <c r="D1" s="2" t="s">
        <v>3</v>
      </c>
      <c r="E1" s="3" t="s">
        <v>61</v>
      </c>
      <c r="F1" s="3" t="s">
        <v>78</v>
      </c>
      <c r="G1" s="2" t="s">
        <v>43</v>
      </c>
      <c r="H1" s="2" t="s">
        <v>59</v>
      </c>
      <c r="I1" s="9" t="s">
        <v>77</v>
      </c>
      <c r="J1" s="12" t="s">
        <v>60</v>
      </c>
      <c r="K1" s="4" t="s">
        <v>39</v>
      </c>
      <c r="L1" s="4" t="s">
        <v>40</v>
      </c>
      <c r="M1" s="4" t="s">
        <v>37</v>
      </c>
      <c r="N1" s="4" t="s">
        <v>38</v>
      </c>
      <c r="O1" s="4" t="s">
        <v>41</v>
      </c>
      <c r="P1" s="5" t="s">
        <v>42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34</v>
      </c>
      <c r="Y1" s="4" t="s">
        <v>35</v>
      </c>
      <c r="Z1" s="4" t="s">
        <v>36</v>
      </c>
    </row>
    <row r="2" spans="1:26" s="6" customFormat="1" ht="12.75">
      <c r="A2" s="6" t="s">
        <v>15</v>
      </c>
      <c r="B2" s="6" t="s">
        <v>56</v>
      </c>
      <c r="C2" s="6" t="s">
        <v>51</v>
      </c>
      <c r="D2" s="6">
        <v>27</v>
      </c>
      <c r="E2" s="7">
        <f>(D2-21.51)/5.77</f>
        <v>0.9514731369150778</v>
      </c>
      <c r="F2" s="9">
        <f>50+10*(E2)</f>
        <v>59.51473136915078</v>
      </c>
      <c r="G2" s="6">
        <v>10</v>
      </c>
      <c r="H2" s="7">
        <f>(G2-$G$28)/$G$29</f>
        <v>-0.018952178790009273</v>
      </c>
      <c r="I2" s="9">
        <f>50+10*(H2)</f>
        <v>49.81047821209991</v>
      </c>
      <c r="J2" s="13">
        <f>(F2*50+I2*10+K2*20+L2*20)/100</f>
        <v>59.481270648642514</v>
      </c>
      <c r="K2" s="8">
        <v>58</v>
      </c>
      <c r="L2" s="8">
        <v>65.71428571428571</v>
      </c>
      <c r="M2" s="8">
        <v>58.18181818181818</v>
      </c>
      <c r="N2" s="8">
        <v>67.77777777777776</v>
      </c>
      <c r="O2" s="8">
        <v>57</v>
      </c>
      <c r="P2" s="8">
        <v>46.666666666666664</v>
      </c>
      <c r="Q2" s="8">
        <v>57.14285714285714</v>
      </c>
      <c r="R2" s="8">
        <v>56.666666666666664</v>
      </c>
      <c r="S2" s="8">
        <v>66.66666666666666</v>
      </c>
      <c r="T2" s="8">
        <v>64</v>
      </c>
      <c r="U2" s="8">
        <v>47.14285714285714</v>
      </c>
      <c r="V2" s="8">
        <v>66.66666666666666</v>
      </c>
      <c r="W2" s="8">
        <v>72.85714285714283</v>
      </c>
      <c r="X2" s="8">
        <v>57.5</v>
      </c>
      <c r="Y2" s="8">
        <v>56.666666666666664</v>
      </c>
      <c r="Z2" s="8">
        <v>55</v>
      </c>
    </row>
    <row r="3" spans="1:26" s="6" customFormat="1" ht="12.75">
      <c r="A3" s="6" t="s">
        <v>8</v>
      </c>
      <c r="B3" s="6" t="s">
        <v>56</v>
      </c>
      <c r="C3" s="6" t="s">
        <v>45</v>
      </c>
      <c r="D3" s="6">
        <v>25</v>
      </c>
      <c r="E3" s="7">
        <f>(D3-21.51)/5.77</f>
        <v>0.604852686308492</v>
      </c>
      <c r="F3" s="9">
        <f>50+10*(E3)</f>
        <v>56.048526863084916</v>
      </c>
      <c r="G3" s="6">
        <v>12</v>
      </c>
      <c r="H3" s="7">
        <f>(G3-$G$28)/$G$29</f>
        <v>0.9665611182904764</v>
      </c>
      <c r="I3" s="9">
        <f>50+10*(H3)</f>
        <v>59.66561118290476</v>
      </c>
      <c r="J3" s="13">
        <f>(F3*50+I3*10+K3*20+L3*20)/100</f>
        <v>62.67653883554719</v>
      </c>
      <c r="K3" s="8">
        <v>76.99999999999987</v>
      </c>
      <c r="L3" s="8">
        <v>66.42857142857143</v>
      </c>
      <c r="M3" s="8">
        <v>74.54545454545453</v>
      </c>
      <c r="N3" s="8">
        <v>71.1111111111111</v>
      </c>
      <c r="O3" s="8">
        <v>72</v>
      </c>
      <c r="P3" s="8">
        <v>53.33333333333333</v>
      </c>
      <c r="Q3" s="8">
        <v>71.42857142857144</v>
      </c>
      <c r="R3" s="8">
        <v>70</v>
      </c>
      <c r="S3" s="8">
        <v>66.66666666666666</v>
      </c>
      <c r="T3" s="8">
        <v>70</v>
      </c>
      <c r="U3" s="8">
        <v>68.57142857142857</v>
      </c>
      <c r="V3" s="8">
        <v>73.33333333333334</v>
      </c>
      <c r="W3" s="8">
        <v>67.14285714285712</v>
      </c>
      <c r="X3" s="8">
        <v>63.75</v>
      </c>
      <c r="Y3" s="8">
        <v>70</v>
      </c>
      <c r="Z3" s="8">
        <v>66.66666666666666</v>
      </c>
    </row>
    <row r="4" spans="1:26" s="6" customFormat="1" ht="12.75">
      <c r="A4" s="6" t="s">
        <v>18</v>
      </c>
      <c r="B4" s="6" t="s">
        <v>56</v>
      </c>
      <c r="C4" s="6" t="s">
        <v>50</v>
      </c>
      <c r="D4" s="6">
        <v>25</v>
      </c>
      <c r="E4" s="7">
        <f>(D4-21.51)/5.77</f>
        <v>0.604852686308492</v>
      </c>
      <c r="F4" s="9">
        <f>50+10*(E4)</f>
        <v>56.048526863084916</v>
      </c>
      <c r="G4" s="6">
        <v>12</v>
      </c>
      <c r="H4" s="7">
        <f>(G4-$G$28)/$G$29</f>
        <v>0.9665611182904764</v>
      </c>
      <c r="I4" s="9">
        <f>50+10*(H4)</f>
        <v>59.66561118290476</v>
      </c>
      <c r="J4" s="13">
        <f>(F4*50+I4*10+K4*20+L4*20)/100</f>
        <v>57.99082454983293</v>
      </c>
      <c r="K4" s="8">
        <v>50</v>
      </c>
      <c r="L4" s="8">
        <v>70</v>
      </c>
      <c r="M4" s="8">
        <v>42.72727272727273</v>
      </c>
      <c r="N4" s="8">
        <v>66.66666666666666</v>
      </c>
      <c r="O4" s="8">
        <v>67</v>
      </c>
      <c r="P4" s="8">
        <v>36.66666666666666</v>
      </c>
      <c r="Q4" s="8">
        <v>55.714285714285715</v>
      </c>
      <c r="R4" s="8">
        <v>30</v>
      </c>
      <c r="S4" s="8">
        <v>66.66666666666666</v>
      </c>
      <c r="T4" s="8">
        <v>62</v>
      </c>
      <c r="U4" s="8">
        <v>44.28571428571428</v>
      </c>
      <c r="V4" s="8">
        <v>56.666666666666664</v>
      </c>
      <c r="W4" s="8">
        <v>70</v>
      </c>
      <c r="X4" s="8">
        <v>67.5</v>
      </c>
      <c r="Y4" s="8">
        <v>68.33333333333333</v>
      </c>
      <c r="Z4" s="8">
        <v>60</v>
      </c>
    </row>
    <row r="5" spans="1:26" s="6" customFormat="1" ht="12.75">
      <c r="A5" s="6" t="s">
        <v>22</v>
      </c>
      <c r="B5" s="6" t="s">
        <v>56</v>
      </c>
      <c r="C5" s="6" t="s">
        <v>47</v>
      </c>
      <c r="D5" s="6">
        <v>24</v>
      </c>
      <c r="E5" s="7">
        <f>(D5-21.51)/5.77</f>
        <v>0.43154246100519905</v>
      </c>
      <c r="F5" s="9">
        <f>50+10*(E5)</f>
        <v>54.31542461005199</v>
      </c>
      <c r="G5" s="6">
        <v>11</v>
      </c>
      <c r="H5" s="7">
        <f>(G5-$G$28)/$G$29</f>
        <v>0.47380446975023355</v>
      </c>
      <c r="I5" s="9">
        <f>50+10*(H5)</f>
        <v>54.73804469750233</v>
      </c>
      <c r="J5" s="13">
        <f>(F5*50+I5*10+K5*20+L5*20)/100</f>
        <v>58.31723106049051</v>
      </c>
      <c r="K5" s="8">
        <v>62</v>
      </c>
      <c r="L5" s="8">
        <v>66.42857142857143</v>
      </c>
      <c r="M5" s="8">
        <v>63.636363636363626</v>
      </c>
      <c r="N5" s="8">
        <v>71.1111111111111</v>
      </c>
      <c r="O5" s="8">
        <v>65</v>
      </c>
      <c r="P5" s="8">
        <v>58.33333333333333</v>
      </c>
      <c r="Q5" s="8">
        <v>67.14285714285712</v>
      </c>
      <c r="R5" s="8">
        <v>55</v>
      </c>
      <c r="S5" s="8">
        <v>66.66666666666666</v>
      </c>
      <c r="T5" s="8">
        <v>70</v>
      </c>
      <c r="U5" s="8">
        <v>62.85714285714285</v>
      </c>
      <c r="V5" s="8">
        <v>55</v>
      </c>
      <c r="W5" s="8">
        <v>65.71428571428571</v>
      </c>
      <c r="X5" s="8">
        <v>65</v>
      </c>
      <c r="Y5" s="8">
        <v>65</v>
      </c>
      <c r="Z5" s="8">
        <v>60</v>
      </c>
    </row>
    <row r="6" spans="1:26" s="6" customFormat="1" ht="12.75">
      <c r="A6" s="6" t="s">
        <v>13</v>
      </c>
      <c r="B6" s="6" t="s">
        <v>56</v>
      </c>
      <c r="C6" s="6" t="s">
        <v>49</v>
      </c>
      <c r="D6" s="6">
        <v>26</v>
      </c>
      <c r="E6" s="7">
        <f>(D6-21.51)/5.77</f>
        <v>0.7781629116117849</v>
      </c>
      <c r="F6" s="9">
        <f>50+10*(E6)</f>
        <v>57.78162911611785</v>
      </c>
      <c r="G6" s="6">
        <v>11</v>
      </c>
      <c r="H6" s="7">
        <f>(G6-$G$28)/$G$29</f>
        <v>0.47380446975023355</v>
      </c>
      <c r="I6" s="9">
        <f>50+10*(H6)</f>
        <v>54.73804469750233</v>
      </c>
      <c r="J6" s="13">
        <f>(F6*50+I6*10+K6*20+L6*20)/100</f>
        <v>60.50747617066631</v>
      </c>
      <c r="K6" s="8">
        <v>60</v>
      </c>
      <c r="L6" s="8">
        <v>70.71428571428571</v>
      </c>
      <c r="M6" s="8">
        <v>50.90909090909091</v>
      </c>
      <c r="N6" s="8">
        <v>66.66666666666666</v>
      </c>
      <c r="O6" s="8">
        <v>50</v>
      </c>
      <c r="P6" s="8">
        <v>48.33333333333333</v>
      </c>
      <c r="Q6" s="8">
        <v>52.857142857142854</v>
      </c>
      <c r="R6" s="8">
        <v>48.33333333333333</v>
      </c>
      <c r="S6" s="8">
        <v>66.66666666666666</v>
      </c>
      <c r="T6" s="8">
        <v>62</v>
      </c>
      <c r="U6" s="8">
        <v>54.285714285714285</v>
      </c>
      <c r="V6" s="8">
        <v>61.666666666666664</v>
      </c>
      <c r="W6" s="8">
        <v>70</v>
      </c>
      <c r="X6" s="8">
        <v>68.75</v>
      </c>
      <c r="Y6" s="8">
        <v>46.666666666666664</v>
      </c>
      <c r="Z6" s="8">
        <v>53.33333333333333</v>
      </c>
    </row>
    <row r="7" spans="1:26" s="6" customFormat="1" ht="12.75">
      <c r="A7" s="6" t="s">
        <v>5</v>
      </c>
      <c r="B7" s="6" t="s">
        <v>56</v>
      </c>
      <c r="C7" s="6" t="s">
        <v>52</v>
      </c>
      <c r="D7" s="6">
        <v>23</v>
      </c>
      <c r="E7" s="7">
        <f>(D7-21.51)/5.77</f>
        <v>0.2582322357019062</v>
      </c>
      <c r="F7" s="9">
        <f>50+10*(E7)</f>
        <v>52.58232235701906</v>
      </c>
      <c r="G7" s="6">
        <v>12</v>
      </c>
      <c r="H7" s="7">
        <f>(G7-$G$28)/$G$29</f>
        <v>0.9665611182904764</v>
      </c>
      <c r="I7" s="9">
        <f>50+10*(H7)</f>
        <v>59.66561118290476</v>
      </c>
      <c r="J7" s="13">
        <f>(F7*50+I7*10+K7*20+L7*20)/100</f>
        <v>55.88629372537143</v>
      </c>
      <c r="K7" s="8">
        <v>56</v>
      </c>
      <c r="L7" s="8">
        <v>62.14285714285714</v>
      </c>
      <c r="M7" s="8">
        <v>44.54545454545455</v>
      </c>
      <c r="N7" s="8">
        <v>55.55555555555556</v>
      </c>
      <c r="O7" s="8">
        <v>44</v>
      </c>
      <c r="P7" s="8">
        <v>45</v>
      </c>
      <c r="Q7" s="8">
        <v>64.28571428571428</v>
      </c>
      <c r="R7" s="8">
        <v>23.33333333333347</v>
      </c>
      <c r="S7" s="8">
        <v>56.666666666666664</v>
      </c>
      <c r="T7" s="8">
        <v>54</v>
      </c>
      <c r="U7" s="8">
        <v>62.85714285714285</v>
      </c>
      <c r="V7" s="8">
        <v>45</v>
      </c>
      <c r="W7" s="8">
        <v>65.71428571428571</v>
      </c>
      <c r="X7" s="8">
        <v>57.5</v>
      </c>
      <c r="Y7" s="8">
        <v>48.33333333333333</v>
      </c>
      <c r="Z7" s="8">
        <v>41.666666666666664</v>
      </c>
    </row>
    <row r="8" spans="1:26" s="6" customFormat="1" ht="12.75">
      <c r="A8" s="6" t="s">
        <v>12</v>
      </c>
      <c r="B8" s="6" t="s">
        <v>56</v>
      </c>
      <c r="C8" s="6" t="s">
        <v>63</v>
      </c>
      <c r="D8" s="6">
        <v>22</v>
      </c>
      <c r="E8" s="7">
        <f>(D8-21.51)/5.77</f>
        <v>0.08492201039861326</v>
      </c>
      <c r="F8" s="9">
        <f>50+10*(E8)</f>
        <v>50.849220103986134</v>
      </c>
      <c r="G8" s="6">
        <v>10</v>
      </c>
      <c r="H8" s="7">
        <f>(G8-$G$28)/$G$29</f>
        <v>-0.018952178790009273</v>
      </c>
      <c r="I8" s="9">
        <f>50+10*(H8)</f>
        <v>49.81047821209991</v>
      </c>
      <c r="J8" s="13">
        <f>(F8*50+I8*10+K8*20+L8*20)/100</f>
        <v>56.891372158917335</v>
      </c>
      <c r="K8" s="8">
        <v>66</v>
      </c>
      <c r="L8" s="8">
        <v>66.42857142857143</v>
      </c>
      <c r="M8" s="8">
        <v>61.81818181818181</v>
      </c>
      <c r="N8" s="8">
        <v>84.44444444444618</v>
      </c>
      <c r="O8" s="8">
        <v>61</v>
      </c>
      <c r="P8" s="8">
        <v>53.33333333333333</v>
      </c>
      <c r="Q8" s="8">
        <v>68.57142857142857</v>
      </c>
      <c r="R8" s="8">
        <v>50</v>
      </c>
      <c r="S8" s="8">
        <v>79.99999999999952</v>
      </c>
      <c r="T8" s="8">
        <v>78.00000000000018</v>
      </c>
      <c r="U8" s="8">
        <v>57.14285714285714</v>
      </c>
      <c r="V8" s="8">
        <v>68.33333333333333</v>
      </c>
      <c r="W8" s="8">
        <v>72.85714285714283</v>
      </c>
      <c r="X8" s="8">
        <v>58.75</v>
      </c>
      <c r="Y8" s="8">
        <v>56.666666666666664</v>
      </c>
      <c r="Z8" s="8">
        <v>61.666666666666664</v>
      </c>
    </row>
    <row r="9" spans="1:26" s="6" customFormat="1" ht="12.75">
      <c r="A9" s="6" t="s">
        <v>14</v>
      </c>
      <c r="B9" s="6" t="s">
        <v>56</v>
      </c>
      <c r="C9" s="6" t="s">
        <v>55</v>
      </c>
      <c r="D9" s="6">
        <v>23</v>
      </c>
      <c r="E9" s="7">
        <f>(D9-21.51)/5.77</f>
        <v>0.2582322357019062</v>
      </c>
      <c r="F9" s="9">
        <f>50+10*(E9)</f>
        <v>52.58232235701906</v>
      </c>
      <c r="G9" s="6">
        <v>12</v>
      </c>
      <c r="H9" s="7">
        <f>(G9-$G$28)/$G$29</f>
        <v>0.9665611182904764</v>
      </c>
      <c r="I9" s="9">
        <f>50+10*(H9)</f>
        <v>59.66561118290476</v>
      </c>
      <c r="J9" s="13">
        <f>(F9*50+I9*10+K9*20+L9*20)/100</f>
        <v>60.34343658251429</v>
      </c>
      <c r="K9" s="8">
        <v>69</v>
      </c>
      <c r="L9" s="8">
        <v>71.42857142857144</v>
      </c>
      <c r="M9" s="8">
        <v>60.90909090909091</v>
      </c>
      <c r="N9" s="8">
        <v>82.22222222222143</v>
      </c>
      <c r="O9" s="8">
        <v>74</v>
      </c>
      <c r="P9" s="8">
        <v>70</v>
      </c>
      <c r="Q9" s="8">
        <v>65.71428571428571</v>
      </c>
      <c r="R9" s="8">
        <v>51.666666666666664</v>
      </c>
      <c r="S9" s="8">
        <v>79.99999999999952</v>
      </c>
      <c r="T9" s="8">
        <v>74</v>
      </c>
      <c r="U9" s="8">
        <v>68.57142857142857</v>
      </c>
      <c r="V9" s="8">
        <v>60</v>
      </c>
      <c r="W9" s="8">
        <v>78.57142857142853</v>
      </c>
      <c r="X9" s="8">
        <v>62.5</v>
      </c>
      <c r="Y9" s="8">
        <v>71.66666666666663</v>
      </c>
      <c r="Z9" s="8">
        <v>68.33333333333333</v>
      </c>
    </row>
    <row r="10" spans="1:26" s="6" customFormat="1" ht="12.75">
      <c r="A10" s="6" t="s">
        <v>9</v>
      </c>
      <c r="B10" s="6" t="s">
        <v>56</v>
      </c>
      <c r="C10" s="6" t="s">
        <v>53</v>
      </c>
      <c r="D10" s="6">
        <v>21</v>
      </c>
      <c r="E10" s="7">
        <f>(D10-21.51)/5.77</f>
        <v>-0.08838821490467966</v>
      </c>
      <c r="F10" s="9">
        <f>50+10*(E10)</f>
        <v>49.1161178509532</v>
      </c>
      <c r="G10" s="6">
        <v>12</v>
      </c>
      <c r="H10" s="7">
        <f>(G10-$G$28)/$G$29</f>
        <v>0.9665611182904764</v>
      </c>
      <c r="I10" s="9">
        <f>50+10*(H10)</f>
        <v>59.66561118290476</v>
      </c>
      <c r="J10" s="13">
        <f>(F10*50+I10*10+K10*20+L10*20)/100</f>
        <v>56.0389057580528</v>
      </c>
      <c r="K10" s="8">
        <v>59</v>
      </c>
      <c r="L10" s="8">
        <v>68.57142857142857</v>
      </c>
      <c r="M10" s="8">
        <v>58.18181818181818</v>
      </c>
      <c r="N10" s="8">
        <v>68.8888888888889</v>
      </c>
      <c r="O10" s="8">
        <v>73</v>
      </c>
      <c r="P10" s="8">
        <v>36.66666666666666</v>
      </c>
      <c r="Q10" s="8">
        <v>62.85714285714285</v>
      </c>
      <c r="R10" s="8">
        <v>50</v>
      </c>
      <c r="S10" s="8">
        <v>66.66666666666666</v>
      </c>
      <c r="T10" s="8">
        <v>66</v>
      </c>
      <c r="U10" s="8">
        <v>57.14285714285714</v>
      </c>
      <c r="V10" s="8">
        <v>56.666666666666664</v>
      </c>
      <c r="W10" s="8">
        <v>68.57142857142857</v>
      </c>
      <c r="X10" s="8">
        <v>66.25</v>
      </c>
      <c r="Y10" s="8">
        <v>66.66666666666666</v>
      </c>
      <c r="Z10" s="8">
        <v>71.66666666666663</v>
      </c>
    </row>
    <row r="11" spans="1:26" s="6" customFormat="1" ht="12.75">
      <c r="A11" s="6" t="s">
        <v>23</v>
      </c>
      <c r="B11" s="6" t="s">
        <v>56</v>
      </c>
      <c r="C11" s="6" t="s">
        <v>67</v>
      </c>
      <c r="D11" s="6">
        <v>23</v>
      </c>
      <c r="E11" s="7">
        <f>(D11-21.51)/5.77</f>
        <v>0.2582322357019062</v>
      </c>
      <c r="F11" s="9">
        <f>50+10*(E11)</f>
        <v>52.58232235701906</v>
      </c>
      <c r="G11" s="6">
        <v>9</v>
      </c>
      <c r="H11" s="7">
        <f>(G11-$G$28)/$G$29</f>
        <v>-0.5117088273302521</v>
      </c>
      <c r="I11" s="9">
        <f>50+10*(H11)</f>
        <v>44.88291172669748</v>
      </c>
      <c r="J11" s="13">
        <f>(F11*50+I11*10+K11*20+L11*20)/100</f>
        <v>55.8080237797507</v>
      </c>
      <c r="K11" s="8">
        <v>58</v>
      </c>
      <c r="L11" s="8">
        <v>67.14285714285712</v>
      </c>
      <c r="M11" s="8">
        <v>44.54545454545455</v>
      </c>
      <c r="N11" s="8">
        <v>68.8888888888889</v>
      </c>
      <c r="O11" s="8">
        <v>59</v>
      </c>
      <c r="P11" s="8">
        <v>53.33333333333333</v>
      </c>
      <c r="Q11" s="8">
        <v>48.57142857142857</v>
      </c>
      <c r="R11" s="8">
        <v>41.666666666666664</v>
      </c>
      <c r="S11" s="8">
        <v>71.66666666666663</v>
      </c>
      <c r="T11" s="8">
        <v>60</v>
      </c>
      <c r="U11" s="8">
        <v>62.85714285714285</v>
      </c>
      <c r="V11" s="8">
        <v>48.33333333333333</v>
      </c>
      <c r="W11" s="8">
        <v>65.71428571428571</v>
      </c>
      <c r="X11" s="8">
        <v>66.25</v>
      </c>
      <c r="Y11" s="8">
        <v>61.666666666666664</v>
      </c>
      <c r="Z11" s="8">
        <v>53.33333333333333</v>
      </c>
    </row>
    <row r="12" spans="1:26" s="6" customFormat="1" ht="12.75">
      <c r="A12" s="6" t="s">
        <v>6</v>
      </c>
      <c r="B12" s="6" t="s">
        <v>56</v>
      </c>
      <c r="C12" s="6" t="s">
        <v>46</v>
      </c>
      <c r="D12" s="6">
        <v>21</v>
      </c>
      <c r="E12" s="7">
        <f>(D12-21.51)/5.77</f>
        <v>-0.08838821490467966</v>
      </c>
      <c r="F12" s="9">
        <f>50+10*(E12)</f>
        <v>49.1161178509532</v>
      </c>
      <c r="G12" s="6">
        <v>11</v>
      </c>
      <c r="H12" s="7">
        <f>(G12-$G$28)/$G$29</f>
        <v>0.47380446975023355</v>
      </c>
      <c r="I12" s="9">
        <f>50+10*(H12)</f>
        <v>54.73804469750233</v>
      </c>
      <c r="J12" s="13">
        <f>(F12*50+I12*10+K12*20+L12*20)/100</f>
        <v>54.374720538083984</v>
      </c>
      <c r="K12" s="8">
        <v>51</v>
      </c>
      <c r="L12" s="8">
        <v>70.71428571428571</v>
      </c>
      <c r="M12" s="8">
        <v>53.63636363636363</v>
      </c>
      <c r="N12" s="8">
        <v>61.11111111111111</v>
      </c>
      <c r="O12" s="8">
        <v>58</v>
      </c>
      <c r="P12" s="8">
        <v>45</v>
      </c>
      <c r="Q12" s="8">
        <v>58.57142857142857</v>
      </c>
      <c r="R12" s="8">
        <v>46.666666666666664</v>
      </c>
      <c r="S12" s="8">
        <v>61.666666666666664</v>
      </c>
      <c r="T12" s="8">
        <v>58</v>
      </c>
      <c r="U12" s="8">
        <v>42.857142857142854</v>
      </c>
      <c r="V12" s="8">
        <v>60</v>
      </c>
      <c r="W12" s="8">
        <v>67.14285714285712</v>
      </c>
      <c r="X12" s="8">
        <v>71.25</v>
      </c>
      <c r="Y12" s="8">
        <v>58.33333333333333</v>
      </c>
      <c r="Z12" s="8">
        <v>55</v>
      </c>
    </row>
    <row r="13" spans="1:26" s="6" customFormat="1" ht="12.75">
      <c r="A13" s="6" t="s">
        <v>25</v>
      </c>
      <c r="B13" s="6" t="s">
        <v>56</v>
      </c>
      <c r="C13" s="6" t="s">
        <v>48</v>
      </c>
      <c r="D13" s="6">
        <v>19</v>
      </c>
      <c r="E13" s="7">
        <f>(D13-21.51)/5.77</f>
        <v>-0.4350086655112655</v>
      </c>
      <c r="F13" s="9">
        <f>50+10*(E13)</f>
        <v>45.649913344887345</v>
      </c>
      <c r="G13" s="6">
        <v>10</v>
      </c>
      <c r="H13" s="7">
        <f>(G13-$G$28)/$G$29</f>
        <v>-0.018952178790009273</v>
      </c>
      <c r="I13" s="9">
        <f>50+10*(H13)</f>
        <v>49.81047821209991</v>
      </c>
      <c r="J13" s="13">
        <f>(F13*50+I13*10+K13*20+L13*20)/100</f>
        <v>50.97743306508223</v>
      </c>
      <c r="K13" s="8">
        <v>53</v>
      </c>
      <c r="L13" s="8">
        <v>62.85714285714285</v>
      </c>
      <c r="M13" s="8">
        <v>52.72727272727273</v>
      </c>
      <c r="N13" s="8">
        <v>51.11111111111111</v>
      </c>
      <c r="O13" s="8">
        <v>57</v>
      </c>
      <c r="P13" s="8">
        <v>48.33333333333333</v>
      </c>
      <c r="Q13" s="8">
        <v>57.14285714285714</v>
      </c>
      <c r="R13" s="8">
        <v>46.666666666666664</v>
      </c>
      <c r="S13" s="8">
        <v>51.666666666666664</v>
      </c>
      <c r="T13" s="8">
        <v>52</v>
      </c>
      <c r="U13" s="8">
        <v>50</v>
      </c>
      <c r="V13" s="8">
        <v>55</v>
      </c>
      <c r="W13" s="8">
        <v>62.85714285714285</v>
      </c>
      <c r="X13" s="8">
        <v>61.25</v>
      </c>
      <c r="Y13" s="8">
        <v>63.33333333333333</v>
      </c>
      <c r="Z13" s="8">
        <v>48.33333333333333</v>
      </c>
    </row>
    <row r="14" spans="1:26" s="6" customFormat="1" ht="12.75">
      <c r="A14" s="6" t="s">
        <v>4</v>
      </c>
      <c r="B14" s="6" t="s">
        <v>56</v>
      </c>
      <c r="C14" s="6" t="s">
        <v>62</v>
      </c>
      <c r="D14" s="6">
        <v>22</v>
      </c>
      <c r="E14" s="7">
        <f>(D14-21.51)/5.77</f>
        <v>0.08492201039861326</v>
      </c>
      <c r="F14" s="9">
        <f>50+10*(E14)</f>
        <v>50.849220103986134</v>
      </c>
      <c r="G14" s="6">
        <v>9</v>
      </c>
      <c r="H14" s="7">
        <f>(G14-$G$28)/$G$29</f>
        <v>-0.5117088273302521</v>
      </c>
      <c r="I14" s="9">
        <f>50+10*(H14)</f>
        <v>44.88291172669748</v>
      </c>
      <c r="J14" s="13">
        <f>(F14*50+I14*10+K14*20+L14*20)/100</f>
        <v>56.97004408180568</v>
      </c>
      <c r="K14" s="8">
        <v>61</v>
      </c>
      <c r="L14" s="8">
        <v>74.2857142857143</v>
      </c>
      <c r="M14" s="8">
        <v>62.72727272727273</v>
      </c>
      <c r="N14" s="8">
        <v>64.44444444444444</v>
      </c>
      <c r="O14" s="8">
        <v>54</v>
      </c>
      <c r="P14" s="8">
        <v>45</v>
      </c>
      <c r="Q14" s="8">
        <v>62.85714285714285</v>
      </c>
      <c r="R14" s="8">
        <v>58.33333333333333</v>
      </c>
      <c r="S14" s="8">
        <v>66.66666666666666</v>
      </c>
      <c r="T14" s="8">
        <v>58</v>
      </c>
      <c r="U14" s="8">
        <v>47.14285714285714</v>
      </c>
      <c r="V14" s="8">
        <v>71.66666666666663</v>
      </c>
      <c r="W14" s="8">
        <v>72.85714285714283</v>
      </c>
      <c r="X14" s="8">
        <v>72.5</v>
      </c>
      <c r="Y14" s="8">
        <v>58.33333333333333</v>
      </c>
      <c r="Z14" s="8">
        <v>48.33333333333333</v>
      </c>
    </row>
    <row r="15" spans="1:26" s="6" customFormat="1" ht="12.75">
      <c r="A15" s="6" t="s">
        <v>21</v>
      </c>
      <c r="B15" s="6" t="s">
        <v>56</v>
      </c>
      <c r="C15" s="6" t="s">
        <v>69</v>
      </c>
      <c r="D15" s="6">
        <v>19</v>
      </c>
      <c r="E15" s="7">
        <f>(D15-21.51)/5.77</f>
        <v>-0.4350086655112655</v>
      </c>
      <c r="F15" s="9">
        <f>50+10*(E15)</f>
        <v>45.649913344887345</v>
      </c>
      <c r="G15" s="6">
        <v>7</v>
      </c>
      <c r="H15" s="7">
        <f>(G15-$G$28)/$G$29</f>
        <v>-1.4972221244107378</v>
      </c>
      <c r="I15" s="9">
        <f>50+10*(H15)</f>
        <v>35.027778755892626</v>
      </c>
      <c r="J15" s="13">
        <f>(F15*50+I15*10+K15*20+L15*20)/100</f>
        <v>47.556305976604364</v>
      </c>
      <c r="K15" s="8">
        <v>54</v>
      </c>
      <c r="L15" s="8">
        <v>52.14285714285714</v>
      </c>
      <c r="M15" s="8">
        <v>42.72727272727273</v>
      </c>
      <c r="N15" s="8">
        <v>45.55555555555556</v>
      </c>
      <c r="O15" s="8">
        <v>64</v>
      </c>
      <c r="P15" s="8">
        <v>55</v>
      </c>
      <c r="Q15" s="8">
        <v>44.28571428571428</v>
      </c>
      <c r="R15" s="8">
        <v>43.33333333333333</v>
      </c>
      <c r="S15" s="8">
        <v>36.66666666666666</v>
      </c>
      <c r="T15" s="8">
        <v>60</v>
      </c>
      <c r="U15" s="8">
        <v>48.57142857142857</v>
      </c>
      <c r="V15" s="8">
        <v>58.33333333333333</v>
      </c>
      <c r="W15" s="8">
        <v>50</v>
      </c>
      <c r="X15" s="8">
        <v>53.75</v>
      </c>
      <c r="Y15" s="8">
        <v>60</v>
      </c>
      <c r="Z15" s="8">
        <v>63.33333333333333</v>
      </c>
    </row>
    <row r="16" spans="1:26" s="6" customFormat="1" ht="12.75">
      <c r="A16" s="6" t="s">
        <v>10</v>
      </c>
      <c r="B16" s="6" t="s">
        <v>56</v>
      </c>
      <c r="C16" s="6" t="s">
        <v>68</v>
      </c>
      <c r="D16" s="6">
        <v>18</v>
      </c>
      <c r="E16" s="7">
        <f>(D16-21.51)/5.77</f>
        <v>-0.6083188908145584</v>
      </c>
      <c r="F16" s="9">
        <f>50+10*(E16)</f>
        <v>43.91681109185441</v>
      </c>
      <c r="G16" s="6">
        <v>11</v>
      </c>
      <c r="H16" s="7">
        <f>(G16-$G$28)/$G$29</f>
        <v>0.47380446975023355</v>
      </c>
      <c r="I16" s="9">
        <f>50+10*(H16)</f>
        <v>54.73804469750233</v>
      </c>
      <c r="J16" s="13">
        <f>(F16*50+I16*10+K16*20+L16*20)/100</f>
        <v>51.83221001567745</v>
      </c>
      <c r="K16" s="8">
        <v>62</v>
      </c>
      <c r="L16" s="8">
        <v>60</v>
      </c>
      <c r="M16" s="8">
        <v>49.09090909090909</v>
      </c>
      <c r="N16" s="8">
        <v>48.888888888888886</v>
      </c>
      <c r="O16" s="8">
        <v>41</v>
      </c>
      <c r="P16" s="8">
        <v>60</v>
      </c>
      <c r="Q16" s="8">
        <v>45.714285714285715</v>
      </c>
      <c r="R16" s="8">
        <v>53.33333333333333</v>
      </c>
      <c r="S16" s="8">
        <v>53.33333333333333</v>
      </c>
      <c r="T16" s="8">
        <v>46</v>
      </c>
      <c r="U16" s="8">
        <v>62.85714285714285</v>
      </c>
      <c r="V16" s="8">
        <v>55</v>
      </c>
      <c r="W16" s="8">
        <v>62.85714285714285</v>
      </c>
      <c r="X16" s="8">
        <v>56.25</v>
      </c>
      <c r="Y16" s="8">
        <v>45</v>
      </c>
      <c r="Z16" s="8">
        <v>40</v>
      </c>
    </row>
    <row r="17" spans="1:26" s="6" customFormat="1" ht="12.75">
      <c r="A17" s="6" t="s">
        <v>7</v>
      </c>
      <c r="B17" s="6" t="s">
        <v>56</v>
      </c>
      <c r="C17" s="6" t="s">
        <v>65</v>
      </c>
      <c r="D17" s="6">
        <v>17</v>
      </c>
      <c r="E17" s="7">
        <f>(D17-21.51)/5.77</f>
        <v>-0.7816291161178512</v>
      </c>
      <c r="F17" s="9">
        <f>50+10*(E17)</f>
        <v>42.18370883882149</v>
      </c>
      <c r="G17" s="6">
        <v>12</v>
      </c>
      <c r="H17" s="7">
        <f>(G17-$G$28)/$G$29</f>
        <v>0.9665611182904764</v>
      </c>
      <c r="I17" s="9">
        <f>50+10*(H17)</f>
        <v>59.66561118290476</v>
      </c>
      <c r="J17" s="13">
        <f>(F17*50+I17*10+K17*20+L17*20)/100</f>
        <v>51.77270125198694</v>
      </c>
      <c r="K17" s="8">
        <v>60</v>
      </c>
      <c r="L17" s="8">
        <v>63.57142857142857</v>
      </c>
      <c r="M17" s="8">
        <v>47.27272727272727</v>
      </c>
      <c r="N17" s="8">
        <v>57.77777777777778</v>
      </c>
      <c r="O17" s="8">
        <v>52</v>
      </c>
      <c r="P17" s="8">
        <v>61.666666666666664</v>
      </c>
      <c r="Q17" s="8">
        <v>50</v>
      </c>
      <c r="R17" s="8">
        <v>45</v>
      </c>
      <c r="S17" s="8">
        <v>56.666666666666664</v>
      </c>
      <c r="T17" s="8">
        <v>58</v>
      </c>
      <c r="U17" s="8">
        <v>57.14285714285714</v>
      </c>
      <c r="V17" s="8">
        <v>58.33333333333333</v>
      </c>
      <c r="W17" s="8">
        <v>62.85714285714285</v>
      </c>
      <c r="X17" s="8">
        <v>62.5</v>
      </c>
      <c r="Y17" s="8">
        <v>56.666666666666664</v>
      </c>
      <c r="Z17" s="8">
        <v>46.666666666666664</v>
      </c>
    </row>
    <row r="18" spans="1:26" s="6" customFormat="1" ht="12.75">
      <c r="A18" s="6" t="s">
        <v>7</v>
      </c>
      <c r="B18" s="6" t="s">
        <v>56</v>
      </c>
      <c r="C18" s="6" t="s">
        <v>44</v>
      </c>
      <c r="D18" s="6">
        <v>16</v>
      </c>
      <c r="E18" s="7">
        <f>(D18-21.51)/5.77</f>
        <v>-0.9549393414211442</v>
      </c>
      <c r="F18" s="9">
        <f>50+10*(E18)</f>
        <v>40.450606585788556</v>
      </c>
      <c r="G18" s="6">
        <v>11</v>
      </c>
      <c r="H18" s="7">
        <f>(G18-$G$28)/$G$29</f>
        <v>0.47380446975023355</v>
      </c>
      <c r="I18" s="9">
        <f>50+10*(H18)</f>
        <v>54.73804469750233</v>
      </c>
      <c r="J18" s="13">
        <f>(F18*50+I18*10+K18*20+L18*20)/100</f>
        <v>50.070536334073076</v>
      </c>
      <c r="K18" s="8">
        <v>54</v>
      </c>
      <c r="L18" s="8">
        <v>67.85714285714285</v>
      </c>
      <c r="M18" s="8">
        <v>37.272727272727266</v>
      </c>
      <c r="N18" s="8">
        <v>62.222222222222214</v>
      </c>
      <c r="O18" s="8">
        <v>46</v>
      </c>
      <c r="P18" s="8">
        <v>61.666666666666664</v>
      </c>
      <c r="Q18" s="8">
        <v>42.857142857142854</v>
      </c>
      <c r="R18" s="8">
        <v>35</v>
      </c>
      <c r="S18" s="8">
        <v>61.666666666666664</v>
      </c>
      <c r="T18" s="8">
        <v>60</v>
      </c>
      <c r="U18" s="8">
        <v>57.14285714285714</v>
      </c>
      <c r="V18" s="8">
        <v>48.33333333333333</v>
      </c>
      <c r="W18" s="8">
        <v>71.42857142857144</v>
      </c>
      <c r="X18" s="8">
        <v>62.5</v>
      </c>
      <c r="Y18" s="8">
        <v>48.33333333333333</v>
      </c>
      <c r="Z18" s="8">
        <v>45</v>
      </c>
    </row>
    <row r="19" spans="1:26" s="6" customFormat="1" ht="12.75">
      <c r="A19" s="6" t="s">
        <v>15</v>
      </c>
      <c r="B19" s="6" t="s">
        <v>56</v>
      </c>
      <c r="C19" s="6" t="s">
        <v>70</v>
      </c>
      <c r="D19" s="6">
        <v>18</v>
      </c>
      <c r="E19" s="7">
        <f>(D19-21.51)/5.77</f>
        <v>-0.6083188908145584</v>
      </c>
      <c r="F19" s="9">
        <f>50+10*(E19)</f>
        <v>43.91681109185441</v>
      </c>
      <c r="G19" s="6">
        <v>10</v>
      </c>
      <c r="H19" s="7">
        <f>(G19-$G$28)/$G$29</f>
        <v>-0.018952178790009273</v>
      </c>
      <c r="I19" s="9">
        <f>50+10*(H19)</f>
        <v>49.81047821209991</v>
      </c>
      <c r="J19" s="13">
        <f>(F19*50+I19*10+K19*20+L19*20)/100</f>
        <v>50.96802479570862</v>
      </c>
      <c r="K19" s="8">
        <v>63</v>
      </c>
      <c r="L19" s="8">
        <v>57.14285714285714</v>
      </c>
      <c r="M19" s="8">
        <v>49.09090909090909</v>
      </c>
      <c r="N19" s="8">
        <v>65.55555555555556</v>
      </c>
      <c r="O19" s="8">
        <v>64</v>
      </c>
      <c r="P19" s="8">
        <v>38.33333333333332</v>
      </c>
      <c r="Q19" s="8">
        <v>45.714285714285715</v>
      </c>
      <c r="R19" s="8">
        <v>53.33333333333333</v>
      </c>
      <c r="S19" s="8">
        <v>56.666666666666664</v>
      </c>
      <c r="T19" s="8">
        <v>72</v>
      </c>
      <c r="U19" s="8">
        <v>58.57142857142857</v>
      </c>
      <c r="V19" s="8">
        <v>61.666666666666664</v>
      </c>
      <c r="W19" s="8">
        <v>61.42857142857143</v>
      </c>
      <c r="X19" s="8">
        <v>52.5</v>
      </c>
      <c r="Y19" s="8">
        <v>70</v>
      </c>
      <c r="Z19" s="8">
        <v>53.33333333333333</v>
      </c>
    </row>
    <row r="20" spans="1:26" s="6" customFormat="1" ht="12.75">
      <c r="A20" s="6" t="s">
        <v>20</v>
      </c>
      <c r="B20" s="6" t="s">
        <v>56</v>
      </c>
      <c r="C20" s="6" t="s">
        <v>64</v>
      </c>
      <c r="D20" s="6">
        <v>19</v>
      </c>
      <c r="E20" s="7">
        <f>(D20-21.51)/5.77</f>
        <v>-0.4350086655112655</v>
      </c>
      <c r="F20" s="9">
        <f>50+10*(E20)</f>
        <v>45.649913344887345</v>
      </c>
      <c r="G20" s="6">
        <v>12</v>
      </c>
      <c r="H20" s="7">
        <f>(G20-$G$28)/$G$29</f>
        <v>0.9665611182904764</v>
      </c>
      <c r="I20" s="9">
        <f>50+10*(H20)</f>
        <v>59.66561118290476</v>
      </c>
      <c r="J20" s="13">
        <f>(F20*50+I20*10+K20*20+L20*20)/100</f>
        <v>54.448660647877006</v>
      </c>
      <c r="K20" s="8">
        <v>59</v>
      </c>
      <c r="L20" s="8">
        <v>69.28571428571425</v>
      </c>
      <c r="M20" s="8">
        <v>55.45454545454545</v>
      </c>
      <c r="N20" s="8">
        <v>66.66666666666666</v>
      </c>
      <c r="O20" s="8">
        <v>66</v>
      </c>
      <c r="P20" s="8">
        <v>46.666666666666664</v>
      </c>
      <c r="Q20" s="8">
        <v>55.714285714285715</v>
      </c>
      <c r="R20" s="8">
        <v>53.33333333333333</v>
      </c>
      <c r="S20" s="8">
        <v>66.66666666666666</v>
      </c>
      <c r="T20" s="8">
        <v>62</v>
      </c>
      <c r="U20" s="8">
        <v>55.714285714285715</v>
      </c>
      <c r="V20" s="8">
        <v>58.33333333333333</v>
      </c>
      <c r="W20" s="8">
        <v>67.14285714285712</v>
      </c>
      <c r="X20" s="8">
        <v>68.75</v>
      </c>
      <c r="Y20" s="8">
        <v>63.33333333333333</v>
      </c>
      <c r="Z20" s="8">
        <v>63.33333333333333</v>
      </c>
    </row>
    <row r="21" spans="1:26" s="6" customFormat="1" ht="12.75">
      <c r="A21" s="6" t="s">
        <v>26</v>
      </c>
      <c r="B21" s="6" t="s">
        <v>56</v>
      </c>
      <c r="C21" s="6" t="s">
        <v>71</v>
      </c>
      <c r="D21" s="6">
        <v>18</v>
      </c>
      <c r="E21" s="7">
        <f>(D21-21.51)/5.77</f>
        <v>-0.6083188908145584</v>
      </c>
      <c r="F21" s="9">
        <f>50+10*(E21)</f>
        <v>43.91681109185441</v>
      </c>
      <c r="G21" s="6">
        <v>10</v>
      </c>
      <c r="H21" s="7">
        <f>(G21-$G$28)/$G$29</f>
        <v>-0.018952178790009273</v>
      </c>
      <c r="I21" s="9">
        <f>50+10*(H21)</f>
        <v>49.81047821209991</v>
      </c>
      <c r="J21" s="13">
        <f>(F21*50+I21*10+K21*20+L21*20)/100</f>
        <v>50.22516765285149</v>
      </c>
      <c r="K21" s="8">
        <v>55</v>
      </c>
      <c r="L21" s="8">
        <v>61.42857142857143</v>
      </c>
      <c r="M21" s="8">
        <v>41.81818181818181</v>
      </c>
      <c r="N21" s="8">
        <v>61.11111111111111</v>
      </c>
      <c r="O21" s="8">
        <v>53</v>
      </c>
      <c r="P21" s="8">
        <v>40</v>
      </c>
      <c r="Q21" s="8">
        <v>42.857142857142854</v>
      </c>
      <c r="R21" s="8">
        <v>43.33333333333333</v>
      </c>
      <c r="S21" s="8">
        <v>61.666666666666664</v>
      </c>
      <c r="T21" s="8">
        <v>58</v>
      </c>
      <c r="U21" s="8">
        <v>51.42857142857143</v>
      </c>
      <c r="V21" s="8">
        <v>56.666666666666664</v>
      </c>
      <c r="W21" s="8">
        <v>64.28571428571428</v>
      </c>
      <c r="X21" s="8">
        <v>57.5</v>
      </c>
      <c r="Y21" s="8">
        <v>58.33333333333333</v>
      </c>
      <c r="Z21" s="8">
        <v>46.666666666666664</v>
      </c>
    </row>
    <row r="22" spans="1:26" s="6" customFormat="1" ht="12.75">
      <c r="A22" s="6" t="s">
        <v>16</v>
      </c>
      <c r="B22" s="6" t="s">
        <v>56</v>
      </c>
      <c r="C22" s="6" t="s">
        <v>74</v>
      </c>
      <c r="D22" s="6">
        <v>20</v>
      </c>
      <c r="E22" s="7">
        <f>(D22-21.51)/5.77</f>
        <v>-0.26169844020797256</v>
      </c>
      <c r="F22" s="9">
        <f>50+10*(E22)</f>
        <v>47.38301559792028</v>
      </c>
      <c r="G22" s="6">
        <v>7</v>
      </c>
      <c r="H22" s="7">
        <f>(G22-$G$28)/$G$29</f>
        <v>-1.4972221244107378</v>
      </c>
      <c r="I22" s="9">
        <f>50+10*(H22)</f>
        <v>35.027778755892626</v>
      </c>
      <c r="J22" s="13">
        <f>(F22*50+I22*10+K22*20+L22*20)/100</f>
        <v>50.13714281740655</v>
      </c>
      <c r="K22" s="8">
        <v>59</v>
      </c>
      <c r="L22" s="8">
        <v>55.714285714285715</v>
      </c>
      <c r="M22" s="8">
        <v>53.63636363636363</v>
      </c>
      <c r="N22" s="8">
        <v>55.55555555555556</v>
      </c>
      <c r="O22" s="8">
        <v>49</v>
      </c>
      <c r="P22" s="8">
        <v>56.666666666666664</v>
      </c>
      <c r="Q22" s="8">
        <v>60</v>
      </c>
      <c r="R22" s="8">
        <v>45</v>
      </c>
      <c r="S22" s="8">
        <v>53.33333333333333</v>
      </c>
      <c r="T22" s="8">
        <v>58</v>
      </c>
      <c r="U22" s="8">
        <v>60</v>
      </c>
      <c r="V22" s="8">
        <v>53.33333333333333</v>
      </c>
      <c r="W22" s="8">
        <v>54.285714285714285</v>
      </c>
      <c r="X22" s="8">
        <v>56.25</v>
      </c>
      <c r="Y22" s="8">
        <v>53.33333333333333</v>
      </c>
      <c r="Z22" s="8">
        <v>45</v>
      </c>
    </row>
    <row r="23" spans="1:26" s="6" customFormat="1" ht="12.75">
      <c r="A23" s="6" t="s">
        <v>11</v>
      </c>
      <c r="B23" s="6" t="s">
        <v>56</v>
      </c>
      <c r="C23" s="6" t="s">
        <v>73</v>
      </c>
      <c r="D23" s="6">
        <v>18</v>
      </c>
      <c r="E23" s="7">
        <f>(D23-21.51)/5.77</f>
        <v>-0.6083188908145584</v>
      </c>
      <c r="F23" s="9">
        <f>50+10*(E23)</f>
        <v>43.91681109185441</v>
      </c>
      <c r="G23" s="6">
        <v>7</v>
      </c>
      <c r="H23" s="7">
        <f>(G23-$G$28)/$G$29</f>
        <v>-1.4972221244107378</v>
      </c>
      <c r="I23" s="9">
        <f>50+10*(H23)</f>
        <v>35.027778755892626</v>
      </c>
      <c r="J23" s="13">
        <f>(F23*50+I23*10+K23*20+L23*20)/100</f>
        <v>47.26118342151647</v>
      </c>
      <c r="K23" s="8">
        <v>44</v>
      </c>
      <c r="L23" s="8">
        <v>65</v>
      </c>
      <c r="M23" s="8">
        <v>65.45454545454545</v>
      </c>
      <c r="N23" s="8">
        <v>54.44444444444444</v>
      </c>
      <c r="O23" s="8">
        <v>53</v>
      </c>
      <c r="P23" s="8">
        <v>53.33333333333333</v>
      </c>
      <c r="Q23" s="8">
        <v>61.42857142857143</v>
      </c>
      <c r="R23" s="8">
        <v>65</v>
      </c>
      <c r="S23" s="8">
        <v>56.666666666666664</v>
      </c>
      <c r="T23" s="8">
        <v>52</v>
      </c>
      <c r="U23" s="8">
        <v>30</v>
      </c>
      <c r="V23" s="8">
        <v>63.33333333333333</v>
      </c>
      <c r="W23" s="8">
        <v>61.42857142857143</v>
      </c>
      <c r="X23" s="8">
        <v>66.25</v>
      </c>
      <c r="Y23" s="8">
        <v>45</v>
      </c>
      <c r="Z23" s="8">
        <v>60</v>
      </c>
    </row>
    <row r="24" spans="1:26" s="6" customFormat="1" ht="12.75">
      <c r="A24" s="6" t="s">
        <v>19</v>
      </c>
      <c r="B24" s="6" t="s">
        <v>56</v>
      </c>
      <c r="C24" s="6" t="s">
        <v>72</v>
      </c>
      <c r="D24" s="6">
        <v>15</v>
      </c>
      <c r="E24" s="7">
        <f>(D24-21.51)/5.77</f>
        <v>-1.128249566724437</v>
      </c>
      <c r="F24" s="9">
        <f>50+10*(E24)</f>
        <v>38.71750433275563</v>
      </c>
      <c r="G24" s="6">
        <v>10</v>
      </c>
      <c r="H24" s="7">
        <f>(G24-$G$28)/$G$29</f>
        <v>-0.018952178790009273</v>
      </c>
      <c r="I24" s="9">
        <f>50+10*(H24)</f>
        <v>49.81047821209991</v>
      </c>
      <c r="J24" s="13">
        <f>(F24*50+I24*10+K24*20+L24*20)/100</f>
        <v>47.48265713044495</v>
      </c>
      <c r="K24" s="8">
        <v>55</v>
      </c>
      <c r="L24" s="8">
        <v>60.714285714285715</v>
      </c>
      <c r="M24" s="8">
        <v>53.63636363636363</v>
      </c>
      <c r="N24" s="8">
        <v>53.33333333333333</v>
      </c>
      <c r="O24" s="8">
        <v>55</v>
      </c>
      <c r="P24" s="8">
        <v>53.33333333333333</v>
      </c>
      <c r="Q24" s="8">
        <v>55.714285714285715</v>
      </c>
      <c r="R24" s="8">
        <v>50</v>
      </c>
      <c r="S24" s="8">
        <v>61.666666666666664</v>
      </c>
      <c r="T24" s="8">
        <v>44</v>
      </c>
      <c r="U24" s="8">
        <v>55.714285714285715</v>
      </c>
      <c r="V24" s="8">
        <v>51.666666666666664</v>
      </c>
      <c r="W24" s="8">
        <v>65.71428571428571</v>
      </c>
      <c r="X24" s="8">
        <v>55</v>
      </c>
      <c r="Y24" s="8">
        <v>56.666666666666664</v>
      </c>
      <c r="Z24" s="8">
        <v>51.666666666666664</v>
      </c>
    </row>
    <row r="25" spans="1:26" s="6" customFormat="1" ht="12.75">
      <c r="A25" s="6" t="s">
        <v>24</v>
      </c>
      <c r="B25" s="6" t="s">
        <v>56</v>
      </c>
      <c r="C25" s="6" t="s">
        <v>66</v>
      </c>
      <c r="D25" s="6">
        <v>11</v>
      </c>
      <c r="E25" s="7">
        <f>(D25-21.51)/5.77</f>
        <v>-1.8214904679376087</v>
      </c>
      <c r="F25" s="9">
        <f>50+10*(E25)</f>
        <v>31.785095320623913</v>
      </c>
      <c r="G25" s="6">
        <v>11</v>
      </c>
      <c r="H25" s="7">
        <f>(G25-$G$28)/$G$29</f>
        <v>0.47380446975023355</v>
      </c>
      <c r="I25" s="9">
        <f>50+10*(H25)</f>
        <v>54.73804469750233</v>
      </c>
      <c r="J25" s="13">
        <f>(F25*50+I25*10+K25*20+L25*20)/100</f>
        <v>43.79492355863362</v>
      </c>
      <c r="K25" s="8">
        <v>50</v>
      </c>
      <c r="L25" s="8">
        <v>62.14285714285714</v>
      </c>
      <c r="M25" s="8">
        <v>54.54545454545454</v>
      </c>
      <c r="N25" s="8">
        <v>62.222222222222214</v>
      </c>
      <c r="O25" s="8">
        <v>56</v>
      </c>
      <c r="P25" s="8">
        <v>51.666666666666664</v>
      </c>
      <c r="Q25" s="8">
        <v>55.714285714285715</v>
      </c>
      <c r="R25" s="8">
        <v>51.666666666666664</v>
      </c>
      <c r="S25" s="8">
        <v>60</v>
      </c>
      <c r="T25" s="8">
        <v>62</v>
      </c>
      <c r="U25" s="8">
        <v>48.57142857142857</v>
      </c>
      <c r="V25" s="8">
        <v>51.666666666666664</v>
      </c>
      <c r="W25" s="8">
        <v>67.14285714285712</v>
      </c>
      <c r="X25" s="8">
        <v>56.25</v>
      </c>
      <c r="Y25" s="8">
        <v>58.33333333333333</v>
      </c>
      <c r="Z25" s="8">
        <v>51.666666666666664</v>
      </c>
    </row>
    <row r="26" spans="1:26" s="6" customFormat="1" ht="12.75">
      <c r="A26" s="6" t="s">
        <v>17</v>
      </c>
      <c r="B26" s="6" t="s">
        <v>56</v>
      </c>
      <c r="C26" s="6" t="s">
        <v>75</v>
      </c>
      <c r="D26" s="6">
        <v>15</v>
      </c>
      <c r="E26" s="7">
        <f>(D26-21.51)/5.77</f>
        <v>-1.128249566724437</v>
      </c>
      <c r="F26" s="9">
        <f>50+10*(E26)</f>
        <v>38.71750433275563</v>
      </c>
      <c r="G26" s="6">
        <v>8</v>
      </c>
      <c r="H26" s="7">
        <f>(G26-$G$28)/$G$29</f>
        <v>-1.004465475870495</v>
      </c>
      <c r="I26" s="9">
        <f>50+10*(H26)</f>
        <v>39.95534524129505</v>
      </c>
      <c r="J26" s="13">
        <f>(F26*50+I26*10+K26*20+L26*20)/100</f>
        <v>45.38285811907875</v>
      </c>
      <c r="K26" s="8">
        <v>53</v>
      </c>
      <c r="L26" s="8">
        <v>57.14285714285714</v>
      </c>
      <c r="M26" s="8">
        <v>50</v>
      </c>
      <c r="N26" s="8">
        <v>55.55555555555556</v>
      </c>
      <c r="O26" s="8">
        <v>58</v>
      </c>
      <c r="P26" s="8">
        <v>40</v>
      </c>
      <c r="Q26" s="8">
        <v>55.714285714285715</v>
      </c>
      <c r="R26" s="8">
        <v>43.33333333333333</v>
      </c>
      <c r="S26" s="8">
        <v>58.33333333333333</v>
      </c>
      <c r="T26" s="8">
        <v>52</v>
      </c>
      <c r="U26" s="8">
        <v>51.42857142857143</v>
      </c>
      <c r="V26" s="8">
        <v>53.33333333333333</v>
      </c>
      <c r="W26" s="8">
        <v>60</v>
      </c>
      <c r="X26" s="8">
        <v>53.75</v>
      </c>
      <c r="Y26" s="8">
        <v>55</v>
      </c>
      <c r="Z26" s="8">
        <v>58.33333333333333</v>
      </c>
    </row>
    <row r="27" spans="1:26" s="6" customFormat="1" ht="12.75">
      <c r="A27" s="6" t="s">
        <v>0</v>
      </c>
      <c r="B27" s="6" t="s">
        <v>56</v>
      </c>
      <c r="C27" s="6" t="s">
        <v>76</v>
      </c>
      <c r="D27" s="6">
        <v>15</v>
      </c>
      <c r="E27" s="7">
        <f>(D27-21.51)/5.77</f>
        <v>-1.128249566724437</v>
      </c>
      <c r="F27" s="9">
        <f>50+10*(E27)</f>
        <v>38.71750433275563</v>
      </c>
      <c r="G27" s="6">
        <v>4</v>
      </c>
      <c r="H27" s="7">
        <f>(G27-$G$28)/$G$29</f>
        <v>-2.975492070031466</v>
      </c>
      <c r="I27" s="9">
        <f>50+10*(H27)</f>
        <v>20.24507929968534</v>
      </c>
      <c r="J27" s="13">
        <f>(F27*50+I27*10+K27*20+L27*20)/100</f>
        <v>41.783260096346346</v>
      </c>
      <c r="K27" s="8">
        <v>47</v>
      </c>
      <c r="L27" s="8">
        <v>55</v>
      </c>
      <c r="M27" s="8">
        <v>59.09090909090909</v>
      </c>
      <c r="N27" s="8">
        <v>47.77777777777778</v>
      </c>
      <c r="O27" s="8">
        <v>57</v>
      </c>
      <c r="P27" s="8">
        <v>75</v>
      </c>
      <c r="Q27" s="8">
        <v>57.14285714285714</v>
      </c>
      <c r="R27" s="8">
        <v>58.33333333333333</v>
      </c>
      <c r="S27" s="8">
        <v>51.666666666666664</v>
      </c>
      <c r="T27" s="8">
        <v>46</v>
      </c>
      <c r="U27" s="8">
        <v>50</v>
      </c>
      <c r="V27" s="8">
        <v>45</v>
      </c>
      <c r="W27" s="8">
        <v>51.42857142857143</v>
      </c>
      <c r="X27" s="8">
        <v>57.5</v>
      </c>
      <c r="Y27" s="8">
        <v>53.33333333333333</v>
      </c>
      <c r="Z27" s="8">
        <v>58.33333333333333</v>
      </c>
    </row>
    <row r="28" spans="6:10" s="6" customFormat="1" ht="12.75">
      <c r="F28" s="10" t="s">
        <v>57</v>
      </c>
      <c r="G28" s="11">
        <f>AVERAGE(G2:G27)</f>
        <v>10.038461538461538</v>
      </c>
      <c r="H28" s="7"/>
      <c r="I28" s="7"/>
      <c r="J28" s="8"/>
    </row>
    <row r="29" spans="6:10" s="6" customFormat="1" ht="12.75">
      <c r="F29" s="10" t="s">
        <v>58</v>
      </c>
      <c r="G29" s="11">
        <f>STDEV(G2:G27)</f>
        <v>2.029399304834202</v>
      </c>
      <c r="H29" s="7"/>
      <c r="I29" s="7"/>
      <c r="J29" s="8"/>
    </row>
  </sheetData>
  <sheetProtection/>
  <autoFilter ref="A1:Z27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Michelangelo Vianello</cp:lastModifiedBy>
  <cp:lastPrinted>2009-01-28T14:48:12Z</cp:lastPrinted>
  <dcterms:created xsi:type="dcterms:W3CDTF">1996-11-05T10:16:36Z</dcterms:created>
  <dcterms:modified xsi:type="dcterms:W3CDTF">2020-12-10T11:57:47Z</dcterms:modified>
  <cp:category/>
  <cp:version/>
  <cp:contentType/>
  <cp:contentStatus/>
</cp:coreProperties>
</file>